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ma.tay.KA\Desktop\"/>
    </mc:Choice>
  </mc:AlternateContent>
  <bookViews>
    <workbookView xWindow="0" yWindow="0" windowWidth="23040" windowHeight="92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E14" i="1" l="1"/>
  <c r="E21" i="1" l="1"/>
  <c r="G45" i="1" l="1"/>
  <c r="C25" i="1" l="1"/>
  <c r="E25" i="1" l="1"/>
  <c r="G32" i="1"/>
  <c r="G31" i="1" l="1"/>
  <c r="E16" i="1"/>
  <c r="C16" i="1"/>
  <c r="G18" i="1"/>
  <c r="G17" i="1"/>
  <c r="E6" i="1"/>
  <c r="E10" i="1"/>
  <c r="E13" i="1"/>
  <c r="E22" i="1"/>
  <c r="E33" i="1"/>
  <c r="C33" i="1"/>
  <c r="C22" i="1"/>
  <c r="C13" i="1"/>
  <c r="C10" i="1"/>
  <c r="C6" i="1"/>
  <c r="G36" i="1"/>
  <c r="G35" i="1"/>
  <c r="G34" i="1"/>
  <c r="G30" i="1"/>
  <c r="G29" i="1"/>
  <c r="G28" i="1"/>
  <c r="G27" i="1"/>
  <c r="G26" i="1"/>
  <c r="G24" i="1"/>
  <c r="G23" i="1"/>
  <c r="G21" i="1"/>
  <c r="G20" i="1"/>
  <c r="G19" i="1"/>
  <c r="G15" i="1"/>
  <c r="G14" i="1"/>
  <c r="G12" i="1"/>
  <c r="G11" i="1"/>
  <c r="G9" i="1"/>
  <c r="G8" i="1"/>
  <c r="G7" i="1"/>
  <c r="G5" i="1"/>
  <c r="C41" i="1"/>
  <c r="G43" i="1"/>
  <c r="G33" i="1" l="1"/>
  <c r="E4" i="1"/>
  <c r="C4" i="1"/>
  <c r="G6" i="1"/>
  <c r="G10" i="1"/>
  <c r="G13" i="1"/>
  <c r="G16" i="1"/>
  <c r="G22" i="1"/>
  <c r="G25" i="1"/>
  <c r="E41" i="1" l="1"/>
  <c r="E40" i="1" s="1"/>
  <c r="G55" i="1" l="1"/>
  <c r="E54" i="1"/>
  <c r="C54" i="1"/>
  <c r="G53" i="1"/>
  <c r="E52" i="1"/>
  <c r="E51" i="1" s="1"/>
  <c r="E39" i="1" s="1"/>
  <c r="C52" i="1"/>
  <c r="C51" i="1" s="1"/>
  <c r="G50" i="1"/>
  <c r="G49" i="1"/>
  <c r="G48" i="1"/>
  <c r="G47" i="1"/>
  <c r="G46" i="1"/>
  <c r="G44" i="1"/>
  <c r="C40" i="1"/>
  <c r="C39" i="1" l="1"/>
  <c r="G54" i="1"/>
  <c r="G52" i="1"/>
  <c r="G41" i="1"/>
  <c r="G42" i="1"/>
  <c r="G51" i="1" l="1"/>
  <c r="G4" i="1"/>
  <c r="G40" i="1"/>
  <c r="G39" i="1"/>
</calcChain>
</file>

<file path=xl/sharedStrings.xml><?xml version="1.0" encoding="utf-8"?>
<sst xmlns="http://schemas.openxmlformats.org/spreadsheetml/2006/main" count="59" uniqueCount="57">
  <si>
    <t>Bütçe Başlığı</t>
  </si>
  <si>
    <t>Gerçekleşme Oranı</t>
  </si>
  <si>
    <t>Bütçe Gelirleri Toplamı</t>
  </si>
  <si>
    <t>01-Merkezi Bütçeden Aktarılan Pay</t>
  </si>
  <si>
    <t>İl Özel İdareleri, Belediye Ve Ticaret Odalarından Aktarılan Pay</t>
  </si>
  <si>
    <t>02-İl Özel İdarelerinden Aktarılan Pay</t>
  </si>
  <si>
    <t>03-Belediyelerden Aktarılan Paylar</t>
  </si>
  <si>
    <t>04-San. Ve Tic. Odalarından Aktarılan Pay.</t>
  </si>
  <si>
    <t>06-Faaliyet Gelirleri*</t>
  </si>
  <si>
    <t>09-Çeşitli İadeler</t>
  </si>
  <si>
    <t>Bütçe Giderleri Toplamı</t>
  </si>
  <si>
    <t>01-Genel Hizmetler</t>
  </si>
  <si>
    <t>01.01-Genel Yönetim Giderleri</t>
  </si>
  <si>
    <t>01.01.01-Personel Giderleri</t>
  </si>
  <si>
    <t>09-Yedek Ödenekler</t>
  </si>
  <si>
    <t>01.02-İzleme Değerlendirme Ve Koordinasyon Hiz.</t>
  </si>
  <si>
    <t>01.03-Plan, Program Ve Proje Hizmetleri</t>
  </si>
  <si>
    <t>01.04-Araştırma Ve Geliştirme Hizmetleri</t>
  </si>
  <si>
    <t>01.05-Tanıtım Ve Eğitim Hizmetleri</t>
  </si>
  <si>
    <t>02-Proje Ve Faaliyet Destekleme Hizmetleri</t>
  </si>
  <si>
    <t>02.01-Proje Destekleme Hizmetleri</t>
  </si>
  <si>
    <t>02.02-Faaliyet Destekleme Hizmetleri</t>
  </si>
  <si>
    <t>02.02.07-Transferler (FZD)</t>
  </si>
  <si>
    <t>01.01.02-Sosyal Güvenlik Kurumlarına Prim Giderleri</t>
  </si>
  <si>
    <t>01.01.03-Mal Ve Hizmet Alım Giderleri</t>
  </si>
  <si>
    <t>06-01- Gayri Maddi Hak Gelirleri</t>
  </si>
  <si>
    <t>06-09- Diğer Faaliyet Gelirleri</t>
  </si>
  <si>
    <t>07-Bağış ve Yardımlar</t>
  </si>
  <si>
    <t>07-01- Şartlı Bağış ve Yardımlar</t>
  </si>
  <si>
    <t>07-02- Bağış ve Yardımlar</t>
  </si>
  <si>
    <t>10-Faaliyet Gelirleri*</t>
  </si>
  <si>
    <t>10-01- Faiz Gelirleri</t>
  </si>
  <si>
    <t>90-Nakit Finansman</t>
  </si>
  <si>
    <t>90.02-Bankalar</t>
  </si>
  <si>
    <t>90.01-Ön Ödemeler</t>
  </si>
  <si>
    <t>08-Alacaklardan Tahsilatlar</t>
  </si>
  <si>
    <t>08-03- Belediyelerden Aktarılan Paylar</t>
  </si>
  <si>
    <t>08-04- Sanayi ve Ticaret Odalarından Aktarılan Paylar</t>
  </si>
  <si>
    <t>08-01- Merkezi Bütçeden Aktarılan Pay</t>
  </si>
  <si>
    <t>08-02- İl Özel İdarelerinden Aktarılan Paylar</t>
  </si>
  <si>
    <t>09-Destek Ödemelerinden İadeler</t>
  </si>
  <si>
    <t>09-01- Proje Teklif Çağrısı Yöntemiyle Verilen Destekler</t>
  </si>
  <si>
    <t>09-03- Güdümlü Proje Destekleri</t>
  </si>
  <si>
    <t>10-02- Duran Varlıklardan Elde Edilen Gelirler</t>
  </si>
  <si>
    <t>10-03- Kişilerden Alacaklar</t>
  </si>
  <si>
    <t>10-04- Şartname, Basılı Evrak, Form, Kitap, Yayın vb. Satış Gelirleri</t>
  </si>
  <si>
    <t>10-05- İrat Kaydedilecek Teminat Mektupları</t>
  </si>
  <si>
    <t>10-06- Para Cezaları</t>
  </si>
  <si>
    <t>10-09-Diğer Gelirler</t>
  </si>
  <si>
    <t>2026 Bütçe Gelirleri Tahmini</t>
  </si>
  <si>
    <t>2026 Başlangıç 
Ödeneği</t>
  </si>
  <si>
    <t>06-Sermaya Giderleri</t>
  </si>
  <si>
    <t>02.01.03-Transferler (Cugep-Cmdp-Güdümlü-Proje teklif çarısı vs.)</t>
  </si>
  <si>
    <t>2026 Gerçekleşme Toplamı
(Ocak-Haziran)</t>
  </si>
  <si>
    <t>2026 Gerçekleşme Toplamı 
(Ocak-Haziran)</t>
  </si>
  <si>
    <t>08-05- Avrupa Birliği ve Diğer Fonlardan Aktarılan Paylar(wfp-cosme)</t>
  </si>
  <si>
    <t xml:space="preserve">*Proje ve Faaliyet Destekleme Hizmetleri kapsamında toplamda 132.806.253,43 TL ödeme yapılmış olup bu tutarın 50.441.664,53 TL si giderleştirilmiştir.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</si>
</sst>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10" fontId="2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0" xfId="0" applyFont="1"/>
    <xf numFmtId="10" fontId="6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0" fillId="0" borderId="0" xfId="0" applyFill="1"/>
    <xf numFmtId="10" fontId="7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4" fontId="6" fillId="4" borderId="2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selection activeCell="I35" sqref="I35"/>
    </sheetView>
  </sheetViews>
  <sheetFormatPr defaultRowHeight="15" x14ac:dyDescent="0.25"/>
  <cols>
    <col min="1" max="1" width="48.28515625" customWidth="1"/>
    <col min="2" max="2" width="14.7109375" customWidth="1"/>
    <col min="3" max="3" width="14.7109375" style="1" customWidth="1"/>
    <col min="4" max="4" width="5.5703125" style="1" customWidth="1"/>
    <col min="5" max="5" width="9.140625" style="1" customWidth="1"/>
    <col min="6" max="6" width="12.7109375" style="1" customWidth="1"/>
    <col min="7" max="7" width="12" customWidth="1"/>
  </cols>
  <sheetData>
    <row r="1" spans="1:7" x14ac:dyDescent="0.25">
      <c r="C1" s="49"/>
      <c r="D1" s="49"/>
    </row>
    <row r="2" spans="1:7" ht="23.1" customHeight="1" x14ac:dyDescent="0.25">
      <c r="A2" s="50" t="s">
        <v>0</v>
      </c>
      <c r="B2" s="50"/>
      <c r="C2" s="51" t="s">
        <v>49</v>
      </c>
      <c r="D2" s="51"/>
      <c r="E2" s="44" t="s">
        <v>53</v>
      </c>
      <c r="F2" s="45"/>
      <c r="G2" s="44" t="s">
        <v>1</v>
      </c>
    </row>
    <row r="3" spans="1:7" ht="23.1" customHeight="1" x14ac:dyDescent="0.25">
      <c r="A3" s="50"/>
      <c r="B3" s="50"/>
      <c r="C3" s="51"/>
      <c r="D3" s="51"/>
      <c r="E3" s="45"/>
      <c r="F3" s="45"/>
      <c r="G3" s="45"/>
    </row>
    <row r="4" spans="1:7" ht="30" customHeight="1" x14ac:dyDescent="0.25">
      <c r="A4" s="46" t="s">
        <v>2</v>
      </c>
      <c r="B4" s="46"/>
      <c r="C4" s="42">
        <f>SUM(C5,C6,C10,C13,C16,C22,C25,C33,C36)</f>
        <v>1332000000</v>
      </c>
      <c r="D4" s="42"/>
      <c r="E4" s="42">
        <f>SUM(E5,E6,E10,E13,E16,E22,E25,E33,E36)</f>
        <v>530487111.48000002</v>
      </c>
      <c r="F4" s="42"/>
      <c r="G4" s="14">
        <f>E4/C4</f>
        <v>0.39826359720720722</v>
      </c>
    </row>
    <row r="5" spans="1:7" ht="30" customHeight="1" x14ac:dyDescent="0.25">
      <c r="A5" s="35" t="s">
        <v>3</v>
      </c>
      <c r="B5" s="35"/>
      <c r="C5" s="36">
        <v>130000000</v>
      </c>
      <c r="D5" s="36"/>
      <c r="E5" s="36">
        <v>29166667</v>
      </c>
      <c r="F5" s="36"/>
      <c r="G5" s="5">
        <f t="shared" ref="G5:G36" si="0">E5/C5</f>
        <v>0.22435897692307694</v>
      </c>
    </row>
    <row r="6" spans="1:7" ht="30" customHeight="1" x14ac:dyDescent="0.25">
      <c r="A6" s="47" t="s">
        <v>4</v>
      </c>
      <c r="B6" s="47"/>
      <c r="C6" s="48">
        <f>SUM(C7:D9)</f>
        <v>107211645.52</v>
      </c>
      <c r="D6" s="48"/>
      <c r="E6" s="48">
        <f>SUM(E7:F9)</f>
        <v>23447305.149999999</v>
      </c>
      <c r="F6" s="48"/>
      <c r="G6" s="14">
        <f t="shared" si="0"/>
        <v>0.21870110318963418</v>
      </c>
    </row>
    <row r="7" spans="1:7" ht="30" customHeight="1" x14ac:dyDescent="0.25">
      <c r="A7" s="35" t="s">
        <v>5</v>
      </c>
      <c r="B7" s="35"/>
      <c r="C7" s="43">
        <v>23311418.190000001</v>
      </c>
      <c r="D7" s="43"/>
      <c r="E7" s="43">
        <v>19394738.449999999</v>
      </c>
      <c r="F7" s="43"/>
      <c r="G7" s="6">
        <f t="shared" si="0"/>
        <v>0.83198449326089663</v>
      </c>
    </row>
    <row r="8" spans="1:7" ht="30" customHeight="1" x14ac:dyDescent="0.25">
      <c r="A8" s="52" t="s">
        <v>6</v>
      </c>
      <c r="B8" s="52"/>
      <c r="C8" s="53">
        <v>82500037.329999998</v>
      </c>
      <c r="D8" s="53"/>
      <c r="E8" s="53">
        <v>2652376.7000000002</v>
      </c>
      <c r="F8" s="53"/>
      <c r="G8" s="13">
        <f t="shared" si="0"/>
        <v>3.2150006058669987E-2</v>
      </c>
    </row>
    <row r="9" spans="1:7" ht="30" customHeight="1" x14ac:dyDescent="0.25">
      <c r="A9" s="35" t="s">
        <v>7</v>
      </c>
      <c r="B9" s="35"/>
      <c r="C9" s="43">
        <v>1400190</v>
      </c>
      <c r="D9" s="43"/>
      <c r="E9" s="43">
        <v>1400190</v>
      </c>
      <c r="F9" s="43"/>
      <c r="G9" s="6">
        <f t="shared" si="0"/>
        <v>1</v>
      </c>
    </row>
    <row r="10" spans="1:7" ht="30" customHeight="1" x14ac:dyDescent="0.25">
      <c r="A10" s="40" t="s">
        <v>8</v>
      </c>
      <c r="B10" s="40"/>
      <c r="C10" s="42">
        <f>SUM(C11:D12)</f>
        <v>5000000</v>
      </c>
      <c r="D10" s="42"/>
      <c r="E10" s="42">
        <f>SUM(E11:F12)</f>
        <v>0</v>
      </c>
      <c r="F10" s="42"/>
      <c r="G10" s="14">
        <f t="shared" si="0"/>
        <v>0</v>
      </c>
    </row>
    <row r="11" spans="1:7" ht="30" customHeight="1" x14ac:dyDescent="0.25">
      <c r="A11" s="35" t="s">
        <v>25</v>
      </c>
      <c r="B11" s="35"/>
      <c r="C11" s="36">
        <v>0</v>
      </c>
      <c r="D11" s="36"/>
      <c r="E11" s="37">
        <v>0</v>
      </c>
      <c r="F11" s="37"/>
      <c r="G11" s="5" t="e">
        <f t="shared" si="0"/>
        <v>#DIV/0!</v>
      </c>
    </row>
    <row r="12" spans="1:7" ht="30" customHeight="1" x14ac:dyDescent="0.25">
      <c r="A12" s="41" t="s">
        <v>26</v>
      </c>
      <c r="B12" s="41"/>
      <c r="C12" s="37">
        <v>5000000</v>
      </c>
      <c r="D12" s="37"/>
      <c r="E12" s="37">
        <v>0</v>
      </c>
      <c r="F12" s="37"/>
      <c r="G12" s="5">
        <f t="shared" si="0"/>
        <v>0</v>
      </c>
    </row>
    <row r="13" spans="1:7" ht="30" customHeight="1" x14ac:dyDescent="0.25">
      <c r="A13" s="40" t="s">
        <v>27</v>
      </c>
      <c r="B13" s="40"/>
      <c r="C13" s="42">
        <f>SUM(C14:D15)</f>
        <v>664500000</v>
      </c>
      <c r="D13" s="42"/>
      <c r="E13" s="42">
        <f>SUM(E14:F15)</f>
        <v>17539319.34</v>
      </c>
      <c r="F13" s="42"/>
      <c r="G13" s="14">
        <f t="shared" si="0"/>
        <v>2.6394761986455982E-2</v>
      </c>
    </row>
    <row r="14" spans="1:7" ht="30" customHeight="1" x14ac:dyDescent="0.25">
      <c r="A14" s="35" t="s">
        <v>28</v>
      </c>
      <c r="B14" s="35"/>
      <c r="C14" s="43">
        <v>664500000</v>
      </c>
      <c r="D14" s="43"/>
      <c r="E14" s="37">
        <f>17623139.34-83820</f>
        <v>17539319.34</v>
      </c>
      <c r="F14" s="37"/>
      <c r="G14" s="5">
        <f t="shared" si="0"/>
        <v>2.6394761986455982E-2</v>
      </c>
    </row>
    <row r="15" spans="1:7" ht="30" customHeight="1" x14ac:dyDescent="0.25">
      <c r="A15" s="41" t="s">
        <v>29</v>
      </c>
      <c r="B15" s="41"/>
      <c r="C15" s="37">
        <v>0</v>
      </c>
      <c r="D15" s="37"/>
      <c r="E15" s="37">
        <v>0</v>
      </c>
      <c r="F15" s="37"/>
      <c r="G15" s="5" t="e">
        <f t="shared" si="0"/>
        <v>#DIV/0!</v>
      </c>
    </row>
    <row r="16" spans="1:7" ht="30" customHeight="1" x14ac:dyDescent="0.25">
      <c r="A16" s="40" t="s">
        <v>35</v>
      </c>
      <c r="B16" s="40"/>
      <c r="C16" s="42">
        <f>SUM(C17:D21)</f>
        <v>35142915.399999999</v>
      </c>
      <c r="D16" s="42"/>
      <c r="E16" s="42">
        <f>SUM(E17:F21)</f>
        <v>11370514.73</v>
      </c>
      <c r="F16" s="42"/>
      <c r="G16" s="14">
        <f t="shared" si="0"/>
        <v>0.32355069579685469</v>
      </c>
    </row>
    <row r="17" spans="1:7" ht="30" customHeight="1" x14ac:dyDescent="0.25">
      <c r="A17" s="35" t="s">
        <v>38</v>
      </c>
      <c r="B17" s="35"/>
      <c r="C17" s="36">
        <v>0</v>
      </c>
      <c r="D17" s="36"/>
      <c r="E17" s="37">
        <v>0</v>
      </c>
      <c r="F17" s="37"/>
      <c r="G17" s="5" t="e">
        <f t="shared" ref="G17:G18" si="1">E17/C17</f>
        <v>#DIV/0!</v>
      </c>
    </row>
    <row r="18" spans="1:7" ht="30" customHeight="1" x14ac:dyDescent="0.25">
      <c r="A18" s="35" t="s">
        <v>39</v>
      </c>
      <c r="B18" s="35"/>
      <c r="C18" s="36">
        <v>0</v>
      </c>
      <c r="D18" s="36"/>
      <c r="E18" s="37">
        <v>0</v>
      </c>
      <c r="F18" s="37"/>
      <c r="G18" s="5" t="e">
        <f t="shared" si="1"/>
        <v>#DIV/0!</v>
      </c>
    </row>
    <row r="19" spans="1:7" ht="30" customHeight="1" x14ac:dyDescent="0.25">
      <c r="A19" s="35" t="s">
        <v>36</v>
      </c>
      <c r="B19" s="35"/>
      <c r="C19" s="36">
        <v>33497377.699999999</v>
      </c>
      <c r="D19" s="36"/>
      <c r="E19" s="37">
        <v>10751543.23</v>
      </c>
      <c r="F19" s="37"/>
      <c r="G19" s="5">
        <f t="shared" si="0"/>
        <v>0.3209667134630661</v>
      </c>
    </row>
    <row r="20" spans="1:7" ht="30" customHeight="1" x14ac:dyDescent="0.25">
      <c r="A20" s="35" t="s">
        <v>37</v>
      </c>
      <c r="B20" s="35"/>
      <c r="C20" s="36">
        <v>89785.7</v>
      </c>
      <c r="D20" s="36"/>
      <c r="E20" s="37">
        <v>0</v>
      </c>
      <c r="F20" s="37"/>
      <c r="G20" s="5">
        <f t="shared" si="0"/>
        <v>0</v>
      </c>
    </row>
    <row r="21" spans="1:7" ht="30" customHeight="1" x14ac:dyDescent="0.25">
      <c r="A21" s="41" t="s">
        <v>55</v>
      </c>
      <c r="B21" s="41"/>
      <c r="C21" s="37">
        <v>1555752</v>
      </c>
      <c r="D21" s="37"/>
      <c r="E21" s="37">
        <f>535151.5+83820</f>
        <v>618971.5</v>
      </c>
      <c r="F21" s="37"/>
      <c r="G21" s="5">
        <f t="shared" si="0"/>
        <v>0.39786000596496102</v>
      </c>
    </row>
    <row r="22" spans="1:7" ht="30" customHeight="1" x14ac:dyDescent="0.25">
      <c r="A22" s="40" t="s">
        <v>40</v>
      </c>
      <c r="B22" s="40"/>
      <c r="C22" s="42">
        <f>SUM(C23:D24)</f>
        <v>0</v>
      </c>
      <c r="D22" s="42"/>
      <c r="E22" s="42">
        <f>SUM(E23:F24)</f>
        <v>0</v>
      </c>
      <c r="F22" s="42"/>
      <c r="G22" s="14" t="e">
        <f t="shared" si="0"/>
        <v>#DIV/0!</v>
      </c>
    </row>
    <row r="23" spans="1:7" ht="30" customHeight="1" x14ac:dyDescent="0.25">
      <c r="A23" s="35" t="s">
        <v>41</v>
      </c>
      <c r="B23" s="35"/>
      <c r="C23" s="36">
        <v>0</v>
      </c>
      <c r="D23" s="36"/>
      <c r="E23" s="37">
        <v>0</v>
      </c>
      <c r="F23" s="37"/>
      <c r="G23" s="5" t="e">
        <f t="shared" si="0"/>
        <v>#DIV/0!</v>
      </c>
    </row>
    <row r="24" spans="1:7" ht="30" customHeight="1" x14ac:dyDescent="0.25">
      <c r="A24" s="41" t="s">
        <v>42</v>
      </c>
      <c r="B24" s="41"/>
      <c r="C24" s="37">
        <v>0</v>
      </c>
      <c r="D24" s="37"/>
      <c r="E24" s="37">
        <v>0</v>
      </c>
      <c r="F24" s="37"/>
      <c r="G24" s="5" t="e">
        <f t="shared" si="0"/>
        <v>#DIV/0!</v>
      </c>
    </row>
    <row r="25" spans="1:7" ht="30" customHeight="1" x14ac:dyDescent="0.25">
      <c r="A25" s="40" t="s">
        <v>30</v>
      </c>
      <c r="B25" s="40"/>
      <c r="C25" s="42">
        <f>SUM(C26:D32)</f>
        <v>35020000</v>
      </c>
      <c r="D25" s="42"/>
      <c r="E25" s="42">
        <f>SUM(E26:F32)</f>
        <v>8068111.9399999995</v>
      </c>
      <c r="F25" s="42"/>
      <c r="G25" s="14">
        <f t="shared" si="0"/>
        <v>0.23038583495145629</v>
      </c>
    </row>
    <row r="26" spans="1:7" ht="30" customHeight="1" x14ac:dyDescent="0.25">
      <c r="A26" s="35" t="s">
        <v>31</v>
      </c>
      <c r="B26" s="35"/>
      <c r="C26" s="36">
        <v>35000000</v>
      </c>
      <c r="D26" s="36"/>
      <c r="E26" s="37">
        <v>7389918.8499999996</v>
      </c>
      <c r="F26" s="37"/>
      <c r="G26" s="5">
        <f t="shared" si="0"/>
        <v>0.21114053857142856</v>
      </c>
    </row>
    <row r="27" spans="1:7" ht="30" customHeight="1" x14ac:dyDescent="0.25">
      <c r="A27" s="35" t="s">
        <v>43</v>
      </c>
      <c r="B27" s="35"/>
      <c r="C27" s="36">
        <v>0</v>
      </c>
      <c r="D27" s="36"/>
      <c r="E27" s="37">
        <v>0</v>
      </c>
      <c r="F27" s="37"/>
      <c r="G27" s="5" t="e">
        <f t="shared" si="0"/>
        <v>#DIV/0!</v>
      </c>
    </row>
    <row r="28" spans="1:7" ht="30" customHeight="1" x14ac:dyDescent="0.25">
      <c r="A28" s="35" t="s">
        <v>44</v>
      </c>
      <c r="B28" s="35"/>
      <c r="C28" s="36">
        <v>0</v>
      </c>
      <c r="D28" s="36"/>
      <c r="E28" s="37">
        <v>0</v>
      </c>
      <c r="F28" s="37"/>
      <c r="G28" s="5" t="e">
        <f t="shared" si="0"/>
        <v>#DIV/0!</v>
      </c>
    </row>
    <row r="29" spans="1:7" ht="30" customHeight="1" x14ac:dyDescent="0.25">
      <c r="A29" s="35" t="s">
        <v>45</v>
      </c>
      <c r="B29" s="35"/>
      <c r="C29" s="36">
        <v>20000</v>
      </c>
      <c r="D29" s="36"/>
      <c r="E29" s="37">
        <v>5000</v>
      </c>
      <c r="F29" s="37"/>
      <c r="G29" s="5">
        <f t="shared" si="0"/>
        <v>0.25</v>
      </c>
    </row>
    <row r="30" spans="1:7" ht="30" customHeight="1" x14ac:dyDescent="0.25">
      <c r="A30" s="35" t="s">
        <v>46</v>
      </c>
      <c r="B30" s="35"/>
      <c r="C30" s="36">
        <v>0</v>
      </c>
      <c r="D30" s="36"/>
      <c r="E30" s="37">
        <v>0</v>
      </c>
      <c r="F30" s="37"/>
      <c r="G30" s="5" t="e">
        <f t="shared" si="0"/>
        <v>#DIV/0!</v>
      </c>
    </row>
    <row r="31" spans="1:7" ht="30" customHeight="1" x14ac:dyDescent="0.25">
      <c r="A31" s="35" t="s">
        <v>47</v>
      </c>
      <c r="B31" s="35"/>
      <c r="C31" s="36">
        <v>0</v>
      </c>
      <c r="D31" s="36"/>
      <c r="E31" s="37">
        <v>0</v>
      </c>
      <c r="F31" s="37"/>
      <c r="G31" s="5" t="e">
        <f t="shared" ref="G31:G32" si="2">E31/C31</f>
        <v>#DIV/0!</v>
      </c>
    </row>
    <row r="32" spans="1:7" ht="30" customHeight="1" x14ac:dyDescent="0.25">
      <c r="A32" s="35" t="s">
        <v>48</v>
      </c>
      <c r="B32" s="35"/>
      <c r="C32" s="36">
        <v>0</v>
      </c>
      <c r="D32" s="36"/>
      <c r="E32" s="37">
        <v>673193.09</v>
      </c>
      <c r="F32" s="37"/>
      <c r="G32" s="5" t="e">
        <f t="shared" si="2"/>
        <v>#DIV/0!</v>
      </c>
    </row>
    <row r="33" spans="1:11" ht="30" customHeight="1" x14ac:dyDescent="0.25">
      <c r="A33" s="38" t="s">
        <v>32</v>
      </c>
      <c r="B33" s="38"/>
      <c r="C33" s="39">
        <f>SUM(C34:D35)</f>
        <v>355125439.08000004</v>
      </c>
      <c r="D33" s="39"/>
      <c r="E33" s="39">
        <f>SUM(E34:F35)</f>
        <v>440895193.31999999</v>
      </c>
      <c r="F33" s="39"/>
      <c r="G33" s="7">
        <f t="shared" si="0"/>
        <v>1.2415196006858815</v>
      </c>
    </row>
    <row r="34" spans="1:11" ht="30" customHeight="1" x14ac:dyDescent="0.25">
      <c r="A34" s="52" t="s">
        <v>34</v>
      </c>
      <c r="B34" s="52"/>
      <c r="C34" s="54">
        <v>87519565.090000004</v>
      </c>
      <c r="D34" s="54"/>
      <c r="E34" s="54">
        <v>61052579.380000003</v>
      </c>
      <c r="F34" s="54"/>
      <c r="G34" s="13">
        <f t="shared" si="0"/>
        <v>0.69758778299706015</v>
      </c>
    </row>
    <row r="35" spans="1:11" ht="30" customHeight="1" x14ac:dyDescent="0.25">
      <c r="A35" s="52" t="s">
        <v>33</v>
      </c>
      <c r="B35" s="52"/>
      <c r="C35" s="54">
        <v>267605873.99000001</v>
      </c>
      <c r="D35" s="54"/>
      <c r="E35" s="54">
        <v>379842613.94</v>
      </c>
      <c r="F35" s="54"/>
      <c r="G35" s="13">
        <f t="shared" si="0"/>
        <v>1.4194105991641801</v>
      </c>
    </row>
    <row r="36" spans="1:11" ht="30" customHeight="1" x14ac:dyDescent="0.25">
      <c r="A36" s="46" t="s">
        <v>9</v>
      </c>
      <c r="B36" s="46"/>
      <c r="C36" s="42">
        <v>0</v>
      </c>
      <c r="D36" s="42"/>
      <c r="E36" s="42">
        <v>0</v>
      </c>
      <c r="F36" s="42"/>
      <c r="G36" s="14" t="e">
        <f t="shared" si="0"/>
        <v>#DIV/0!</v>
      </c>
      <c r="H36" s="4"/>
      <c r="I36" s="4"/>
      <c r="J36" s="4"/>
      <c r="K36" s="4"/>
    </row>
    <row r="37" spans="1:11" ht="41.45" customHeight="1" x14ac:dyDescent="0.25">
      <c r="A37" s="55"/>
      <c r="B37" s="56"/>
      <c r="C37" s="56"/>
      <c r="D37" s="56"/>
      <c r="E37" s="56"/>
      <c r="F37" s="56"/>
      <c r="G37" s="57"/>
      <c r="H37" s="4"/>
      <c r="I37" s="4"/>
      <c r="J37" s="4"/>
      <c r="K37" s="4"/>
    </row>
    <row r="38" spans="1:11" ht="45.95" customHeight="1" x14ac:dyDescent="0.25">
      <c r="A38" s="58" t="s">
        <v>0</v>
      </c>
      <c r="B38" s="58"/>
      <c r="C38" s="58" t="s">
        <v>50</v>
      </c>
      <c r="D38" s="58"/>
      <c r="E38" s="59" t="s">
        <v>54</v>
      </c>
      <c r="F38" s="59"/>
      <c r="G38" s="11" t="s">
        <v>1</v>
      </c>
    </row>
    <row r="39" spans="1:11" ht="30" customHeight="1" x14ac:dyDescent="0.25">
      <c r="A39" s="60" t="s">
        <v>10</v>
      </c>
      <c r="B39" s="61"/>
      <c r="C39" s="21">
        <f>SUM(C40,C51)</f>
        <v>1332000000</v>
      </c>
      <c r="D39" s="21"/>
      <c r="E39" s="21">
        <f>SUM(E40,E51)</f>
        <v>133744113.23999999</v>
      </c>
      <c r="F39" s="21"/>
      <c r="G39" s="2">
        <f>E39/C39</f>
        <v>0.10040849342342342</v>
      </c>
    </row>
    <row r="40" spans="1:11" ht="30" customHeight="1" x14ac:dyDescent="0.25">
      <c r="A40" s="62" t="s">
        <v>11</v>
      </c>
      <c r="B40" s="62"/>
      <c r="C40" s="63">
        <f>SUM(C41,C47,C48,C49,C50)</f>
        <v>291909010.54999995</v>
      </c>
      <c r="D40" s="63"/>
      <c r="E40" s="63">
        <f>SUM(E41,E47,E48,E49,E50)</f>
        <v>83302448.709999993</v>
      </c>
      <c r="F40" s="63"/>
      <c r="G40" s="2">
        <f t="shared" ref="G40:G55" si="3">E40/C40</f>
        <v>0.28537128248643578</v>
      </c>
    </row>
    <row r="41" spans="1:11" ht="30" customHeight="1" x14ac:dyDescent="0.25">
      <c r="A41" s="15" t="s">
        <v>12</v>
      </c>
      <c r="B41" s="15"/>
      <c r="C41" s="17">
        <f>SUM(C42:D46)</f>
        <v>227259010.54999998</v>
      </c>
      <c r="D41" s="17"/>
      <c r="E41" s="17">
        <f>SUM(E42:F46)</f>
        <v>79570736.920000002</v>
      </c>
      <c r="F41" s="17"/>
      <c r="G41" s="3">
        <f t="shared" si="3"/>
        <v>0.35013237419025633</v>
      </c>
    </row>
    <row r="42" spans="1:11" ht="30" customHeight="1" x14ac:dyDescent="0.25">
      <c r="A42" s="24" t="s">
        <v>13</v>
      </c>
      <c r="B42" s="24"/>
      <c r="C42" s="25">
        <v>164799537.66</v>
      </c>
      <c r="D42" s="26"/>
      <c r="E42" s="27">
        <v>58742360.579999998</v>
      </c>
      <c r="F42" s="28"/>
      <c r="G42" s="12">
        <f t="shared" si="3"/>
        <v>0.35644736274195199</v>
      </c>
    </row>
    <row r="43" spans="1:11" ht="30" customHeight="1" x14ac:dyDescent="0.25">
      <c r="A43" s="33" t="s">
        <v>23</v>
      </c>
      <c r="B43" s="34"/>
      <c r="C43" s="30">
        <v>27960654.789999999</v>
      </c>
      <c r="D43" s="31"/>
      <c r="E43" s="27">
        <v>13624726.07</v>
      </c>
      <c r="F43" s="28"/>
      <c r="G43" s="12">
        <f t="shared" si="3"/>
        <v>0.48728208163682996</v>
      </c>
    </row>
    <row r="44" spans="1:11" s="9" customFormat="1" ht="30" customHeight="1" x14ac:dyDescent="0.25">
      <c r="A44" s="29" t="s">
        <v>24</v>
      </c>
      <c r="B44" s="29"/>
      <c r="C44" s="30">
        <v>17075000</v>
      </c>
      <c r="D44" s="31"/>
      <c r="E44" s="25">
        <v>7203650.2699999996</v>
      </c>
      <c r="F44" s="26"/>
      <c r="G44" s="10">
        <f t="shared" si="3"/>
        <v>0.42188288550512443</v>
      </c>
    </row>
    <row r="45" spans="1:11" s="9" customFormat="1" ht="30" customHeight="1" x14ac:dyDescent="0.25">
      <c r="A45" s="32" t="s">
        <v>51</v>
      </c>
      <c r="B45" s="32"/>
      <c r="C45" s="30">
        <v>14000000</v>
      </c>
      <c r="D45" s="31"/>
      <c r="E45" s="30">
        <v>0</v>
      </c>
      <c r="F45" s="31"/>
      <c r="G45" s="10">
        <f t="shared" si="3"/>
        <v>0</v>
      </c>
    </row>
    <row r="46" spans="1:11" s="9" customFormat="1" ht="30" customHeight="1" x14ac:dyDescent="0.25">
      <c r="A46" s="32" t="s">
        <v>14</v>
      </c>
      <c r="B46" s="32"/>
      <c r="C46" s="30">
        <v>3423818.1</v>
      </c>
      <c r="D46" s="31"/>
      <c r="E46" s="30">
        <v>0</v>
      </c>
      <c r="F46" s="31"/>
      <c r="G46" s="10">
        <f t="shared" si="3"/>
        <v>0</v>
      </c>
    </row>
    <row r="47" spans="1:11" ht="30" customHeight="1" x14ac:dyDescent="0.25">
      <c r="A47" s="15" t="s">
        <v>15</v>
      </c>
      <c r="B47" s="15"/>
      <c r="C47" s="16">
        <v>350000</v>
      </c>
      <c r="D47" s="16"/>
      <c r="E47" s="17">
        <v>79924.02</v>
      </c>
      <c r="F47" s="17"/>
      <c r="G47" s="3">
        <f t="shared" si="3"/>
        <v>0.22835434285714287</v>
      </c>
    </row>
    <row r="48" spans="1:11" ht="30" customHeight="1" x14ac:dyDescent="0.25">
      <c r="A48" s="15" t="s">
        <v>16</v>
      </c>
      <c r="B48" s="15"/>
      <c r="C48" s="16">
        <v>18550000</v>
      </c>
      <c r="D48" s="16"/>
      <c r="E48" s="17">
        <v>2000965.01</v>
      </c>
      <c r="F48" s="17"/>
      <c r="G48" s="3">
        <f t="shared" si="3"/>
        <v>0.10786873369272237</v>
      </c>
    </row>
    <row r="49" spans="1:7" ht="30" customHeight="1" x14ac:dyDescent="0.25">
      <c r="A49" s="15" t="s">
        <v>17</v>
      </c>
      <c r="B49" s="15"/>
      <c r="C49" s="16">
        <v>30450000</v>
      </c>
      <c r="D49" s="16"/>
      <c r="E49" s="17">
        <v>1459083.55</v>
      </c>
      <c r="F49" s="17"/>
      <c r="G49" s="3">
        <f t="shared" si="3"/>
        <v>4.791735796387521E-2</v>
      </c>
    </row>
    <row r="50" spans="1:7" ht="30" customHeight="1" x14ac:dyDescent="0.25">
      <c r="A50" s="15" t="s">
        <v>18</v>
      </c>
      <c r="B50" s="15"/>
      <c r="C50" s="16">
        <v>15300000</v>
      </c>
      <c r="D50" s="16"/>
      <c r="E50" s="17">
        <v>191739.21</v>
      </c>
      <c r="F50" s="17"/>
      <c r="G50" s="3">
        <f t="shared" si="3"/>
        <v>1.2531974509803921E-2</v>
      </c>
    </row>
    <row r="51" spans="1:7" ht="30" customHeight="1" x14ac:dyDescent="0.25">
      <c r="A51" s="20" t="s">
        <v>19</v>
      </c>
      <c r="B51" s="20"/>
      <c r="C51" s="21">
        <f>SUM(C52,C54)</f>
        <v>1040090989.45</v>
      </c>
      <c r="D51" s="21"/>
      <c r="E51" s="21">
        <f>SUM(E52,E54)</f>
        <v>50441664.530000001</v>
      </c>
      <c r="F51" s="21"/>
      <c r="G51" s="2">
        <f t="shared" si="3"/>
        <v>4.8497357482804024E-2</v>
      </c>
    </row>
    <row r="52" spans="1:7" ht="30" customHeight="1" x14ac:dyDescent="0.25">
      <c r="A52" s="22" t="s">
        <v>20</v>
      </c>
      <c r="B52" s="22"/>
      <c r="C52" s="23">
        <f>C53</f>
        <v>1040090989.45</v>
      </c>
      <c r="D52" s="23"/>
      <c r="E52" s="23">
        <f>E53</f>
        <v>50441664.530000001</v>
      </c>
      <c r="F52" s="23"/>
      <c r="G52" s="3">
        <f t="shared" si="3"/>
        <v>4.8497357482804024E-2</v>
      </c>
    </row>
    <row r="53" spans="1:7" ht="30" customHeight="1" x14ac:dyDescent="0.25">
      <c r="A53" s="18" t="s">
        <v>52</v>
      </c>
      <c r="B53" s="18"/>
      <c r="C53" s="19">
        <v>1040090989.45</v>
      </c>
      <c r="D53" s="19"/>
      <c r="E53" s="19">
        <v>50441664.530000001</v>
      </c>
      <c r="F53" s="19"/>
      <c r="G53" s="8">
        <f t="shared" si="3"/>
        <v>4.8497357482804024E-2</v>
      </c>
    </row>
    <row r="54" spans="1:7" ht="30" customHeight="1" x14ac:dyDescent="0.25">
      <c r="A54" s="22" t="s">
        <v>21</v>
      </c>
      <c r="B54" s="22"/>
      <c r="C54" s="23">
        <f>C55</f>
        <v>0</v>
      </c>
      <c r="D54" s="23"/>
      <c r="E54" s="23">
        <f>E55</f>
        <v>0</v>
      </c>
      <c r="F54" s="23"/>
      <c r="G54" s="3" t="e">
        <f t="shared" si="3"/>
        <v>#DIV/0!</v>
      </c>
    </row>
    <row r="55" spans="1:7" ht="30" customHeight="1" x14ac:dyDescent="0.25">
      <c r="A55" s="18" t="s">
        <v>22</v>
      </c>
      <c r="B55" s="18"/>
      <c r="C55" s="19">
        <v>0</v>
      </c>
      <c r="D55" s="19"/>
      <c r="E55" s="19">
        <v>0</v>
      </c>
      <c r="F55" s="19"/>
      <c r="G55" s="8" t="e">
        <f t="shared" si="3"/>
        <v>#DIV/0!</v>
      </c>
    </row>
    <row r="56" spans="1:7" x14ac:dyDescent="0.25">
      <c r="A56" s="55" t="s">
        <v>56</v>
      </c>
      <c r="B56" s="56"/>
      <c r="C56" s="56"/>
      <c r="D56" s="56"/>
      <c r="E56" s="56"/>
      <c r="F56" s="56"/>
      <c r="G56" s="57"/>
    </row>
  </sheetData>
  <mergeCells count="160">
    <mergeCell ref="A56:G56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37:G37"/>
    <mergeCell ref="A38:B38"/>
    <mergeCell ref="C38:D38"/>
    <mergeCell ref="E38:F38"/>
    <mergeCell ref="A39:B39"/>
    <mergeCell ref="C39:D39"/>
    <mergeCell ref="E39:F39"/>
    <mergeCell ref="A40:B40"/>
    <mergeCell ref="C40:D40"/>
    <mergeCell ref="E40:F40"/>
    <mergeCell ref="A34:B34"/>
    <mergeCell ref="C34:D34"/>
    <mergeCell ref="E34:F34"/>
    <mergeCell ref="A35:B35"/>
    <mergeCell ref="C35:D35"/>
    <mergeCell ref="E35:F35"/>
    <mergeCell ref="A36:B36"/>
    <mergeCell ref="C36:D36"/>
    <mergeCell ref="E36:F36"/>
    <mergeCell ref="C15:D15"/>
    <mergeCell ref="C16:D16"/>
    <mergeCell ref="C19:D19"/>
    <mergeCell ref="A25:B25"/>
    <mergeCell ref="C25:D25"/>
    <mergeCell ref="E25:F25"/>
    <mergeCell ref="A26:B26"/>
    <mergeCell ref="C26:D26"/>
    <mergeCell ref="E26:F26"/>
    <mergeCell ref="A17:B17"/>
    <mergeCell ref="C17:D17"/>
    <mergeCell ref="E17:F17"/>
    <mergeCell ref="A18:B18"/>
    <mergeCell ref="C18:D18"/>
    <mergeCell ref="E18:F18"/>
    <mergeCell ref="A20:B20"/>
    <mergeCell ref="C20:D20"/>
    <mergeCell ref="E20:F20"/>
    <mergeCell ref="A23:B23"/>
    <mergeCell ref="C23:D23"/>
    <mergeCell ref="E23:F23"/>
    <mergeCell ref="A24:B24"/>
    <mergeCell ref="C24:D24"/>
    <mergeCell ref="E24:F24"/>
    <mergeCell ref="C1:D1"/>
    <mergeCell ref="A2:B3"/>
    <mergeCell ref="C2:D3"/>
    <mergeCell ref="E2:F3"/>
    <mergeCell ref="A8:B8"/>
    <mergeCell ref="C8:D8"/>
    <mergeCell ref="E8:F8"/>
    <mergeCell ref="A9:B9"/>
    <mergeCell ref="C9:D9"/>
    <mergeCell ref="E9:F9"/>
    <mergeCell ref="A22:B22"/>
    <mergeCell ref="C22:D22"/>
    <mergeCell ref="E22:F22"/>
    <mergeCell ref="C21:D21"/>
    <mergeCell ref="E13:F13"/>
    <mergeCell ref="E14:F14"/>
    <mergeCell ref="E15:F15"/>
    <mergeCell ref="E16:F16"/>
    <mergeCell ref="E19:F19"/>
    <mergeCell ref="G2:G3"/>
    <mergeCell ref="A4:B4"/>
    <mergeCell ref="C4:D4"/>
    <mergeCell ref="E4:F4"/>
    <mergeCell ref="A7:B7"/>
    <mergeCell ref="C7:D7"/>
    <mergeCell ref="E7:F7"/>
    <mergeCell ref="A5:B5"/>
    <mergeCell ref="C5:D5"/>
    <mergeCell ref="E5:F5"/>
    <mergeCell ref="A6:B6"/>
    <mergeCell ref="C6:D6"/>
    <mergeCell ref="E6:F6"/>
    <mergeCell ref="E21:F21"/>
    <mergeCell ref="A13:B13"/>
    <mergeCell ref="A14:B14"/>
    <mergeCell ref="A15:B15"/>
    <mergeCell ref="A16:B16"/>
    <mergeCell ref="A19:B19"/>
    <mergeCell ref="A21:B21"/>
    <mergeCell ref="C13:D13"/>
    <mergeCell ref="C14:D14"/>
    <mergeCell ref="A33:B33"/>
    <mergeCell ref="C33:D33"/>
    <mergeCell ref="E33:F33"/>
    <mergeCell ref="A31:B31"/>
    <mergeCell ref="C31:D31"/>
    <mergeCell ref="E31:F31"/>
    <mergeCell ref="A30:B30"/>
    <mergeCell ref="C30:D30"/>
    <mergeCell ref="E30:F30"/>
    <mergeCell ref="A32:B32"/>
    <mergeCell ref="C32:D32"/>
    <mergeCell ref="E32:F32"/>
    <mergeCell ref="A28:B28"/>
    <mergeCell ref="C28:D28"/>
    <mergeCell ref="E28:F28"/>
    <mergeCell ref="A29:B29"/>
    <mergeCell ref="C29:D29"/>
    <mergeCell ref="E29:F29"/>
    <mergeCell ref="A27:B27"/>
    <mergeCell ref="C27:D27"/>
    <mergeCell ref="E27:F27"/>
    <mergeCell ref="E41:F41"/>
    <mergeCell ref="A42:B42"/>
    <mergeCell ref="C42:D42"/>
    <mergeCell ref="E42:F42"/>
    <mergeCell ref="A44:B44"/>
    <mergeCell ref="C44:D44"/>
    <mergeCell ref="E44:F44"/>
    <mergeCell ref="A46:B46"/>
    <mergeCell ref="C46:D46"/>
    <mergeCell ref="E46:F46"/>
    <mergeCell ref="A43:B43"/>
    <mergeCell ref="C43:D43"/>
    <mergeCell ref="E43:F43"/>
    <mergeCell ref="A41:B41"/>
    <mergeCell ref="C41:D41"/>
    <mergeCell ref="A45:B45"/>
    <mergeCell ref="C45:D45"/>
    <mergeCell ref="E45:F45"/>
    <mergeCell ref="A47:B47"/>
    <mergeCell ref="C47:D47"/>
    <mergeCell ref="E47:F47"/>
    <mergeCell ref="A48:B48"/>
    <mergeCell ref="C48:D48"/>
    <mergeCell ref="E48:F48"/>
    <mergeCell ref="A49:B49"/>
    <mergeCell ref="C49:D49"/>
    <mergeCell ref="E49:F49"/>
    <mergeCell ref="A50:B50"/>
    <mergeCell ref="C50:D50"/>
    <mergeCell ref="E50:F50"/>
    <mergeCell ref="A55:B55"/>
    <mergeCell ref="C55:D55"/>
    <mergeCell ref="E55:F55"/>
    <mergeCell ref="A51:B51"/>
    <mergeCell ref="C51:D51"/>
    <mergeCell ref="E51:F51"/>
    <mergeCell ref="A52:B52"/>
    <mergeCell ref="C52:D52"/>
    <mergeCell ref="E52:F52"/>
    <mergeCell ref="A53:B53"/>
    <mergeCell ref="C53:D53"/>
    <mergeCell ref="E53:F53"/>
    <mergeCell ref="A54:B54"/>
    <mergeCell ref="C54:D54"/>
    <mergeCell ref="E54:F54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TAY</dc:creator>
  <cp:lastModifiedBy>SEMA TAY</cp:lastModifiedBy>
  <cp:lastPrinted>2026-06-30T13:48:22Z</cp:lastPrinted>
  <dcterms:created xsi:type="dcterms:W3CDTF">2019-04-01T06:20:19Z</dcterms:created>
  <dcterms:modified xsi:type="dcterms:W3CDTF">2026-06-30T13:48:26Z</dcterms:modified>
</cp:coreProperties>
</file>